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4 УКС\3 Отдел инвестиций\3 Юргенсон\Для аис\I_000-63-1-03.31-4365\Стоимость (абзац 5,11 п.11ж ПП 24)\"/>
    </mc:Choice>
  </mc:AlternateContent>
  <bookViews>
    <workbookView xWindow="0" yWindow="0" windowWidth="11400" windowHeight="5895" tabRatio="194" activeTab="1"/>
  </bookViews>
  <sheets>
    <sheet name="TDSheet" sheetId="1" r:id="rId1"/>
    <sheet name="с НДС" sheetId="2" r:id="rId2"/>
  </sheets>
  <calcPr calcId="152511"/>
</workbook>
</file>

<file path=xl/calcChain.xml><?xml version="1.0" encoding="utf-8"?>
<calcChain xmlns="http://schemas.openxmlformats.org/spreadsheetml/2006/main">
  <c r="J11" i="2" l="1"/>
  <c r="K11" i="2"/>
  <c r="E11" i="2"/>
  <c r="J10" i="2"/>
  <c r="K10" i="2"/>
  <c r="E10" i="2"/>
  <c r="I8" i="2"/>
  <c r="H8" i="2"/>
  <c r="G8" i="2"/>
  <c r="F8" i="2"/>
  <c r="D8" i="2"/>
  <c r="D3" i="2"/>
  <c r="J8" i="2"/>
  <c r="E8" i="2"/>
  <c r="K8" i="2"/>
</calcChain>
</file>

<file path=xl/sharedStrings.xml><?xml version="1.0" encoding="utf-8"?>
<sst xmlns="http://schemas.openxmlformats.org/spreadsheetml/2006/main" count="307" uniqueCount="113">
  <si>
    <t>"УТВЕРЖДАЮ"</t>
  </si>
  <si>
    <t>Сводка затрат по ИП: 000-63-1-03.31-4365. Техническое перевооружение КТП-10/0,4 кВ "Кленино" с заменой трансформатора мощностью 100 кВА на трансформатор мощностью 100 кВА в н.п. Кленино Маловишерского района Новгородской области</t>
  </si>
  <si>
    <t>_______________ ..</t>
  </si>
  <si>
    <t>"____" ___________________ 20__г</t>
  </si>
  <si>
    <t>№
п/п</t>
  </si>
  <si>
    <t>Номера сметных расчетов и смет</t>
  </si>
  <si>
    <t>Наименование работ и затрат</t>
  </si>
  <si>
    <t>БЛОК 1
Утвержденная сметная стоимость  строительства объекта (в ценах 2 кв. 2018 года)</t>
  </si>
  <si>
    <t>БЛОК 2
Сметная стоимость строительства в ценах на 01.01.2000 года</t>
  </si>
  <si>
    <t>БЛОК 3
Плановая стоимость объекта в прогнозных ценах 2021 года окончания строительства относительно уровня 4 кв. 2017 года, тыс. руб.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</si>
  <si>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</si>
  <si>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</si>
  <si>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</si>
  <si>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</si>
  <si>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</si>
  <si>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</si>
  <si>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1.1</t>
  </si>
  <si>
    <t>1-1</t>
  </si>
  <si>
    <t>Смета на подготовительные работы при монтаже ВЛИ-0,4кВ Л-1</t>
  </si>
  <si>
    <t>-</t>
  </si>
  <si>
    <t>Итого по главе 1</t>
  </si>
  <si>
    <t>Глава 2. Основные объекты строительства</t>
  </si>
  <si>
    <t>2.1</t>
  </si>
  <si>
    <t>2-1</t>
  </si>
  <si>
    <t>Смета на демонтажные работы ВЛИ-0,4кВ Л-1</t>
  </si>
  <si>
    <t>2.2</t>
  </si>
  <si>
    <t>2-2</t>
  </si>
  <si>
    <t>Смета на демонтажные работы ТП-10/0,4кВ</t>
  </si>
  <si>
    <t>2.3</t>
  </si>
  <si>
    <t>2-3</t>
  </si>
  <si>
    <t>Смета на строительно-монтажные работы ВЛИ-0,4кВ Л-1</t>
  </si>
  <si>
    <t>2.4</t>
  </si>
  <si>
    <t>2-4</t>
  </si>
  <si>
    <t>Смета на строительно-монтажные работы КТПТАС-М-100/10/0,4кВ</t>
  </si>
  <si>
    <t>Итого по главе 2</t>
  </si>
  <si>
    <t>Итого по главам 1-2</t>
  </si>
  <si>
    <t>Глава 8. Временные здания и сооружения</t>
  </si>
  <si>
    <t>3.1</t>
  </si>
  <si>
    <t>ГСН 81-05-01-2001 Прил.1, п.2.7</t>
  </si>
  <si>
    <t>Временные здания и сооружения - 2,5%</t>
  </si>
  <si>
    <t>Итого по главе 8</t>
  </si>
  <si>
    <t>Итого по главам 1-8</t>
  </si>
  <si>
    <t>Глава 9. Прочие работы и затраты</t>
  </si>
  <si>
    <t>4.1</t>
  </si>
  <si>
    <t>ГСН81-05-02-2001 т.4 п 2.6</t>
  </si>
  <si>
    <t>Затраты связанные с зимним удорожанием - 1,9%</t>
  </si>
  <si>
    <t>4.2</t>
  </si>
  <si>
    <t>9-1</t>
  </si>
  <si>
    <t>Смета на пусконаладочные работы ВЛИ-0,4кВ Л-1</t>
  </si>
  <si>
    <t>4.3</t>
  </si>
  <si>
    <t>9-2</t>
  </si>
  <si>
    <t>Смета на пусконаладочные работы КТПТАС-М-100/10/0,4кВ</t>
  </si>
  <si>
    <t>Итого по главе 9</t>
  </si>
  <si>
    <t>Итого по главам 1-9</t>
  </si>
  <si>
    <t>Глава 10. Содержание службы заказчика. Строительный контроль</t>
  </si>
  <si>
    <t>5.1</t>
  </si>
  <si>
    <t>Приказ №196 от 20.04.2018 ПАО "МРСК Северо- Запада</t>
  </si>
  <si>
    <t>Содержание заказчика-застройщика - 2,62%</t>
  </si>
  <si>
    <t>5.2</t>
  </si>
  <si>
    <t>ППРФ №468 от 21.06.2010</t>
  </si>
  <si>
    <t>Строительный контроль - 2,14%</t>
  </si>
  <si>
    <t>Итого по главе 10</t>
  </si>
  <si>
    <t>Итого по главам 1-10</t>
  </si>
  <si>
    <t>Глава 12. Проектные и изыскательные работы</t>
  </si>
  <si>
    <t>6.1</t>
  </si>
  <si>
    <t>смета 1</t>
  </si>
  <si>
    <t>Проектно-изыскательные работы</t>
  </si>
  <si>
    <t>Итого по главе 12</t>
  </si>
  <si>
    <t>Итого по главам 1-12</t>
  </si>
  <si>
    <t>Непредвиденные затраты</t>
  </si>
  <si>
    <t>7.1</t>
  </si>
  <si>
    <t>МДС 81-35.2004</t>
  </si>
  <si>
    <t>Резерв на непредвиденные затраты - 3%</t>
  </si>
  <si>
    <t>Итого</t>
  </si>
  <si>
    <t>Всего</t>
  </si>
  <si>
    <t>Стоимость объекта в прогнозных ценах в 2021 году (индекс-дефлятор - 1,1982102)</t>
  </si>
  <si>
    <t>НДС 18%</t>
  </si>
  <si>
    <t>НДС 20%</t>
  </si>
  <si>
    <t>Всего с НДС</t>
  </si>
  <si>
    <t>ПИР</t>
  </si>
  <si>
    <t>Оборудование</t>
  </si>
  <si>
    <t>СМР</t>
  </si>
  <si>
    <t>Прочие затраты</t>
  </si>
  <si>
    <t>Разработал:  _______________ ..</t>
  </si>
  <si>
    <t>Утвержденная сметная стоимость в ценах 2 кв. 2018 года, тыс.руб. без учета НДС</t>
  </si>
  <si>
    <t>Сметная стоимость в уровне цен 2000 г., тыс.руб. без учета НДС</t>
  </si>
  <si>
    <t>Проверил:     _______________ ..</t>
  </si>
  <si>
    <t>Плановая стоимость объекта в прогнозных ценах 2021 года окончания строительства, тыс.руб. без учета НДС</t>
  </si>
  <si>
    <t xml:space="preserve">Сметный расчет стоимости электросетевых объектов для включения в инвестиционную программу </t>
  </si>
  <si>
    <t>№ ИП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</si>
  <si>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</si>
  <si>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</si>
  <si>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</si>
  <si>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</si>
  <si>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</si>
  <si>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</si>
  <si>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</si>
  <si>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</si>
  <si>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</si>
  <si>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</si>
  <si>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</si>
  <si>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</si>
  <si>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</si>
  <si>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</si>
  <si>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в т.ч:</t>
  </si>
  <si>
    <t>разработка ПИР</t>
  </si>
  <si>
    <t>после 2018 г</t>
  </si>
  <si>
    <t>начальник ОИ</t>
  </si>
  <si>
    <t>Теплова И.Г</t>
  </si>
  <si>
    <t>Дата составления:24.12.2018</t>
  </si>
  <si>
    <t>I_000-63-1-03.31-4365</t>
  </si>
  <si>
    <t xml:space="preserve">Техническое перевооружение КТП-10/0,4 кВ "Кленино" с заменой трансформатора мощностью 100 кВА на трансформатор мощностью 100 кВА в н.п. Кленино Маловишерского района Новгородской области  </t>
  </si>
  <si>
    <t xml:space="preserve"> до 2019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</si>
</sst>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00"/>
    <numFmt numFmtId="165" formatCode="_-* #,##0.00\ _₽_-;\-* #,##0.00\ _₽_-;_-* &quot;-&quot;\ _₽_-;_-@_-"/>
    <numFmt numFmtId="166" formatCode="_-* #,##0_р_._-;\-* #,##0_р_._-;_-* &quot;-&quot;_р_._-;_-@_-"/>
  </numFmts>
  <fonts count="13" x14ac:knownFonts="1">
    <font>
      <sz val="8"/>
      <name val="Arial"/>
    </font>
    <font>
      <b/>
      <sz val="11"/>
      <name val="Times New Roman"/>
      <family val="1"/>
      <charset val="204"/>
    </font>
    <font>
      <b/>
      <sz val="12"/>
      <name val="Times New Roman"/>
      <family val="2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2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E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8" fillId="0" borderId="0"/>
  </cellStyleXfs>
  <cellXfs count="76">
    <xf numFmtId="0" fontId="0" fillId="0" borderId="0" xfId="0"/>
    <xf numFmtId="0" fontId="0" fillId="0" borderId="0" xfId="0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4" fillId="0" borderId="14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4" fillId="0" borderId="16" xfId="0" applyFont="1" applyBorder="1" applyAlignment="1">
      <alignment horizontal="right"/>
    </xf>
    <xf numFmtId="164" fontId="4" fillId="0" borderId="14" xfId="0" applyNumberFormat="1" applyFont="1" applyBorder="1" applyAlignment="1">
      <alignment horizontal="right"/>
    </xf>
    <xf numFmtId="164" fontId="4" fillId="0" borderId="15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0" fontId="0" fillId="0" borderId="17" xfId="0" applyBorder="1" applyAlignment="1">
      <alignment horizontal="left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15" xfId="0" applyNumberFormat="1" applyFont="1" applyBorder="1" applyAlignment="1">
      <alignment horizontal="right"/>
    </xf>
    <xf numFmtId="0" fontId="1" fillId="0" borderId="0" xfId="1" applyFont="1" applyAlignment="1">
      <alignment horizontal="center"/>
    </xf>
    <xf numFmtId="0" fontId="1" fillId="0" borderId="0" xfId="1" applyFont="1"/>
    <xf numFmtId="0" fontId="3" fillId="0" borderId="0" xfId="1" applyFont="1"/>
    <xf numFmtId="0" fontId="3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6" xfId="1" applyNumberFormat="1" applyFont="1" applyBorder="1" applyAlignment="1">
      <alignment horizontal="left" vertical="center" wrapText="1"/>
    </xf>
    <xf numFmtId="165" fontId="9" fillId="0" borderId="6" xfId="1" applyNumberFormat="1" applyFont="1" applyBorder="1" applyAlignment="1">
      <alignment horizontal="center" vertical="center" wrapText="1"/>
    </xf>
    <xf numFmtId="43" fontId="3" fillId="0" borderId="0" xfId="1" applyNumberFormat="1" applyFont="1"/>
    <xf numFmtId="0" fontId="10" fillId="0" borderId="0" xfId="1" applyFont="1" applyAlignment="1">
      <alignment horizontal="center" vertical="center"/>
    </xf>
    <xf numFmtId="0" fontId="11" fillId="0" borderId="6" xfId="1" applyFont="1" applyBorder="1" applyAlignment="1">
      <alignment horizontal="center" vertical="center" wrapText="1"/>
    </xf>
    <xf numFmtId="0" fontId="11" fillId="0" borderId="6" xfId="1" applyNumberFormat="1" applyFont="1" applyBorder="1" applyAlignment="1">
      <alignment horizontal="left" vertical="center" wrapText="1"/>
    </xf>
    <xf numFmtId="165" fontId="11" fillId="0" borderId="6" xfId="1" applyNumberFormat="1" applyFont="1" applyBorder="1" applyAlignment="1">
      <alignment horizontal="center" vertical="center" wrapText="1"/>
    </xf>
    <xf numFmtId="165" fontId="11" fillId="0" borderId="6" xfId="1" applyNumberFormat="1" applyFont="1" applyBorder="1" applyAlignment="1">
      <alignment vertical="center" wrapText="1"/>
    </xf>
    <xf numFmtId="0" fontId="12" fillId="0" borderId="0" xfId="1" applyFont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166" fontId="3" fillId="0" borderId="6" xfId="1" applyNumberFormat="1" applyFont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Border="1" applyAlignment="1" applyProtection="1">
      <alignment horizontal="left" vertical="center" wrapText="1"/>
      <protection hidden="1"/>
    </xf>
    <xf numFmtId="165" fontId="3" fillId="0" borderId="6" xfId="1" applyNumberFormat="1" applyFont="1" applyBorder="1" applyAlignment="1">
      <alignment horizontal="center" vertical="center"/>
    </xf>
    <xf numFmtId="165" fontId="3" fillId="0" borderId="6" xfId="1" applyNumberFormat="1" applyFont="1" applyBorder="1" applyAlignment="1">
      <alignment vertical="center"/>
    </xf>
    <xf numFmtId="0" fontId="12" fillId="0" borderId="0" xfId="1" applyFont="1"/>
    <xf numFmtId="0" fontId="3" fillId="0" borderId="0" xfId="1" applyFont="1" applyAlignment="1">
      <alignment horizontal="right" vertical="center"/>
    </xf>
    <xf numFmtId="14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vertical="top" wrapText="1"/>
    </xf>
    <xf numFmtId="2" fontId="3" fillId="0" borderId="0" xfId="1" applyNumberFormat="1" applyFont="1" applyAlignment="1">
      <alignment horizontal="left" vertical="top"/>
    </xf>
    <xf numFmtId="0" fontId="8" fillId="0" borderId="0" xfId="1"/>
    <xf numFmtId="43" fontId="8" fillId="0" borderId="0" xfId="1" applyNumberFormat="1"/>
    <xf numFmtId="0" fontId="8" fillId="0" borderId="0" xfId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wrapText="1"/>
    </xf>
    <xf numFmtId="0" fontId="0" fillId="0" borderId="14" xfId="0" applyBorder="1" applyAlignment="1">
      <alignment horizontal="left"/>
    </xf>
    <xf numFmtId="0" fontId="7" fillId="0" borderId="15" xfId="0" applyFont="1" applyBorder="1" applyAlignment="1">
      <alignment horizontal="justify" wrapText="1"/>
    </xf>
    <xf numFmtId="0" fontId="3" fillId="0" borderId="0" xfId="1" applyFont="1" applyAlignment="1">
      <alignment horizontal="left" vertical="center"/>
    </xf>
    <xf numFmtId="0" fontId="1" fillId="0" borderId="0" xfId="1" applyFont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H50"/>
  <sheetViews>
    <sheetView workbookViewId="0"/>
  </sheetViews>
  <sheetFormatPr defaultColWidth="10.5" defaultRowHeight="11.45" customHeight="1" x14ac:dyDescent="0.2"/>
  <cols>
    <col min="1" max="1" width="5.1640625" style="1" customWidth="1"/>
    <col min="2" max="2" width="15.6640625" style="1" customWidth="1"/>
    <col min="3" max="3" width="52.5" style="1" customWidth="1"/>
    <col min="4" max="20" width="15.1640625" style="1" customWidth="1"/>
    <col min="21" max="34" width="10.5" style="1" customWidth="1"/>
  </cols>
  <sheetData>
    <row r="1" spans="1:18" ht="15" customHeight="1" x14ac:dyDescent="0.2">
      <c r="O1" s="53" t="s">
        <v>0</v>
      </c>
      <c r="P1" s="53"/>
      <c r="Q1" s="53"/>
      <c r="R1" s="53"/>
    </row>
    <row r="2" spans="1:18" ht="15" customHeight="1" x14ac:dyDescent="0.2"/>
    <row r="3" spans="1:18" ht="48" customHeight="1" x14ac:dyDescent="0.25">
      <c r="D3" s="54" t="s">
        <v>1</v>
      </c>
      <c r="E3" s="54"/>
      <c r="F3" s="54"/>
      <c r="G3" s="54"/>
      <c r="H3" s="54"/>
      <c r="I3" s="54"/>
      <c r="J3" s="54"/>
      <c r="K3" s="54"/>
      <c r="L3" s="54"/>
      <c r="M3" s="54"/>
      <c r="O3" s="55" t="s">
        <v>2</v>
      </c>
      <c r="P3" s="55"/>
      <c r="Q3" s="55"/>
      <c r="R3" s="55"/>
    </row>
    <row r="4" spans="1:18" ht="15" customHeight="1" x14ac:dyDescent="0.25">
      <c r="O4" s="56" t="s">
        <v>3</v>
      </c>
      <c r="P4" s="56"/>
      <c r="Q4" s="56"/>
      <c r="R4" s="56"/>
    </row>
    <row r="6" spans="1:18" s="1" customFormat="1" ht="84.95" customHeight="1" x14ac:dyDescent="0.2">
      <c r="A6" s="57" t="s">
        <v>4</v>
      </c>
      <c r="B6" s="59" t="s">
        <v>5</v>
      </c>
      <c r="C6" s="61" t="s">
        <v>6</v>
      </c>
      <c r="D6" s="63" t="s">
        <v>7</v>
      </c>
      <c r="E6" s="63"/>
      <c r="F6" s="63"/>
      <c r="G6" s="63"/>
      <c r="H6" s="63"/>
      <c r="I6" s="63" t="s">
        <v>8</v>
      </c>
      <c r="J6" s="63"/>
      <c r="K6" s="63"/>
      <c r="L6" s="63"/>
      <c r="M6" s="63"/>
      <c r="N6" s="63" t="s">
        <v>9</v>
      </c>
      <c r="O6" s="63"/>
      <c r="P6" s="63"/>
      <c r="Q6" s="63"/>
      <c r="R6" s="63"/>
    </row>
    <row r="7" spans="1:18" s="1" customFormat="1" ht="36.950000000000003" customHeight="1" x14ac:dyDescent="0.2">
      <c r="A7" s="58"/>
      <c r="B7" s="60"/>
      <c r="C7" s="62"/>
      <c r="D7" s="2" t="s">
        <v>10</v>
      </c>
      <c r="E7" s="3" t="s">
        <v>11</v>
      </c>
      <c r="F7" s="3" t="s">
        <v>12</v>
      </c>
      <c r="G7" s="3" t="s">
        <v>13</v>
      </c>
      <c r="H7" s="4" t="s">
        <v>14</v>
      </c>
      <c r="I7" s="2" t="s">
        <v>10</v>
      </c>
      <c r="J7" s="3" t="s">
        <v>11</v>
      </c>
      <c r="K7" s="3" t="s">
        <v>12</v>
      </c>
      <c r="L7" s="3" t="s">
        <v>13</v>
      </c>
      <c r="M7" s="4" t="s">
        <v>14</v>
      </c>
      <c r="N7" s="2" t="s">
        <v>10</v>
      </c>
      <c r="O7" s="3" t="s">
        <v>11</v>
      </c>
      <c r="P7" s="3" t="s">
        <v>12</v>
      </c>
      <c r="Q7" s="3" t="s">
        <v>13</v>
      </c>
      <c r="R7" s="4" t="s">
        <v>14</v>
      </c>
    </row>
    <row r="8" spans="1:18" ht="12" customHeight="1" x14ac:dyDescent="0.2">
      <c r="A8" s="5">
        <v>1</v>
      </c>
      <c r="B8" s="6">
        <v>4</v>
      </c>
      <c r="C8" s="7">
        <v>5</v>
      </c>
      <c r="D8" s="5">
        <v>6</v>
      </c>
      <c r="E8" s="6">
        <v>7</v>
      </c>
      <c r="F8" s="6">
        <v>8</v>
      </c>
      <c r="G8" s="6">
        <v>9</v>
      </c>
      <c r="H8" s="7">
        <v>10</v>
      </c>
      <c r="I8" s="5">
        <v>11</v>
      </c>
      <c r="J8" s="6">
        <v>12</v>
      </c>
      <c r="K8" s="6">
        <v>13</v>
      </c>
      <c r="L8" s="6">
        <v>14</v>
      </c>
      <c r="M8" s="7">
        <v>15</v>
      </c>
      <c r="N8" s="6">
        <v>16</v>
      </c>
      <c r="O8" s="6">
        <v>17</v>
      </c>
      <c r="P8" s="6">
        <v>18</v>
      </c>
      <c r="Q8" s="6">
        <v>19</v>
      </c>
      <c r="R8" s="7">
        <v>20</v>
      </c>
    </row>
    <row r="9" spans="1:18" ht="12" customHeight="1" x14ac:dyDescent="0.2">
      <c r="A9" s="64" t="s">
        <v>15</v>
      </c>
      <c r="B9" s="64"/>
      <c r="C9" s="64"/>
      <c r="D9" s="8"/>
      <c r="E9" s="9"/>
      <c r="F9" s="9"/>
      <c r="G9" s="9"/>
      <c r="H9" s="10"/>
      <c r="I9" s="8"/>
      <c r="J9" s="9"/>
      <c r="K9" s="9"/>
      <c r="L9" s="9"/>
      <c r="M9" s="10"/>
      <c r="N9" s="11"/>
      <c r="O9" s="9"/>
      <c r="P9" s="9"/>
      <c r="Q9" s="9"/>
      <c r="R9" s="10"/>
    </row>
    <row r="10" spans="1:18" ht="24.95" customHeight="1" x14ac:dyDescent="0.2">
      <c r="A10" s="12" t="s">
        <v>16</v>
      </c>
      <c r="B10" s="13" t="s">
        <v>17</v>
      </c>
      <c r="C10" s="14" t="s">
        <v>18</v>
      </c>
      <c r="D10" s="15" t="s">
        <v>19</v>
      </c>
      <c r="E10" s="16" t="s">
        <v>19</v>
      </c>
      <c r="F10" s="16" t="s">
        <v>19</v>
      </c>
      <c r="G10" s="16" t="s">
        <v>19</v>
      </c>
      <c r="H10" s="17" t="s">
        <v>19</v>
      </c>
      <c r="I10" s="15" t="s">
        <v>19</v>
      </c>
      <c r="J10" s="16" t="s">
        <v>19</v>
      </c>
      <c r="K10" s="16" t="s">
        <v>19</v>
      </c>
      <c r="L10" s="16" t="s">
        <v>19</v>
      </c>
      <c r="M10" s="17" t="s">
        <v>19</v>
      </c>
      <c r="N10" s="16" t="s">
        <v>19</v>
      </c>
      <c r="O10" s="16" t="s">
        <v>19</v>
      </c>
      <c r="P10" s="16" t="s">
        <v>19</v>
      </c>
      <c r="Q10" s="16" t="s">
        <v>19</v>
      </c>
      <c r="R10" s="17" t="s">
        <v>19</v>
      </c>
    </row>
    <row r="11" spans="1:18" ht="12" customHeight="1" x14ac:dyDescent="0.2">
      <c r="A11" s="65"/>
      <c r="B11" s="65"/>
      <c r="C11" s="14" t="s">
        <v>20</v>
      </c>
      <c r="D11" s="15" t="s">
        <v>19</v>
      </c>
      <c r="E11" s="16" t="s">
        <v>19</v>
      </c>
      <c r="F11" s="16" t="s">
        <v>19</v>
      </c>
      <c r="G11" s="16" t="s">
        <v>19</v>
      </c>
      <c r="H11" s="17" t="s">
        <v>19</v>
      </c>
      <c r="I11" s="15" t="s">
        <v>19</v>
      </c>
      <c r="J11" s="16" t="s">
        <v>19</v>
      </c>
      <c r="K11" s="16" t="s">
        <v>19</v>
      </c>
      <c r="L11" s="16" t="s">
        <v>19</v>
      </c>
      <c r="M11" s="17" t="s">
        <v>19</v>
      </c>
      <c r="N11" s="16" t="s">
        <v>19</v>
      </c>
      <c r="O11" s="16" t="s">
        <v>19</v>
      </c>
      <c r="P11" s="16" t="s">
        <v>19</v>
      </c>
      <c r="Q11" s="16" t="s">
        <v>19</v>
      </c>
      <c r="R11" s="17" t="s">
        <v>19</v>
      </c>
    </row>
    <row r="12" spans="1:18" ht="12" customHeight="1" x14ac:dyDescent="0.2">
      <c r="A12" s="64" t="s">
        <v>21</v>
      </c>
      <c r="B12" s="64"/>
      <c r="C12" s="64"/>
      <c r="D12" s="8"/>
      <c r="E12" s="9"/>
      <c r="F12" s="9"/>
      <c r="G12" s="9"/>
      <c r="H12" s="10"/>
      <c r="I12" s="8"/>
      <c r="J12" s="9"/>
      <c r="K12" s="9"/>
      <c r="L12" s="9"/>
      <c r="M12" s="10"/>
      <c r="N12" s="11"/>
      <c r="O12" s="9"/>
      <c r="P12" s="9"/>
      <c r="Q12" s="9"/>
      <c r="R12" s="10"/>
    </row>
    <row r="13" spans="1:18" ht="12" customHeight="1" x14ac:dyDescent="0.2">
      <c r="A13" s="12" t="s">
        <v>22</v>
      </c>
      <c r="B13" s="13" t="s">
        <v>23</v>
      </c>
      <c r="C13" s="14" t="s">
        <v>24</v>
      </c>
      <c r="D13" s="15" t="s">
        <v>19</v>
      </c>
      <c r="E13" s="16" t="s">
        <v>19</v>
      </c>
      <c r="F13" s="16" t="s">
        <v>19</v>
      </c>
      <c r="G13" s="16" t="s">
        <v>19</v>
      </c>
      <c r="H13" s="17" t="s">
        <v>19</v>
      </c>
      <c r="I13" s="15" t="s">
        <v>19</v>
      </c>
      <c r="J13" s="16" t="s">
        <v>19</v>
      </c>
      <c r="K13" s="16" t="s">
        <v>19</v>
      </c>
      <c r="L13" s="16" t="s">
        <v>19</v>
      </c>
      <c r="M13" s="17" t="s">
        <v>19</v>
      </c>
      <c r="N13" s="16" t="s">
        <v>19</v>
      </c>
      <c r="O13" s="16" t="s">
        <v>19</v>
      </c>
      <c r="P13" s="16" t="s">
        <v>19</v>
      </c>
      <c r="Q13" s="16" t="s">
        <v>19</v>
      </c>
      <c r="R13" s="17" t="s">
        <v>19</v>
      </c>
    </row>
    <row r="14" spans="1:18" ht="12" customHeight="1" x14ac:dyDescent="0.2">
      <c r="A14" s="12" t="s">
        <v>25</v>
      </c>
      <c r="B14" s="13" t="s">
        <v>26</v>
      </c>
      <c r="C14" s="14" t="s">
        <v>27</v>
      </c>
      <c r="D14" s="18">
        <v>15.176550000000001</v>
      </c>
      <c r="E14" s="19">
        <v>3.8451200000000001</v>
      </c>
      <c r="F14" s="16" t="s">
        <v>19</v>
      </c>
      <c r="G14" s="16" t="s">
        <v>19</v>
      </c>
      <c r="H14" s="20">
        <v>19.02167</v>
      </c>
      <c r="I14" s="18">
        <v>1.8046</v>
      </c>
      <c r="J14" s="19">
        <v>0.44484000000000001</v>
      </c>
      <c r="K14" s="16" t="s">
        <v>19</v>
      </c>
      <c r="L14" s="16" t="s">
        <v>19</v>
      </c>
      <c r="M14" s="20">
        <v>2.2494399999999999</v>
      </c>
      <c r="N14" s="19">
        <v>11.964499999999999</v>
      </c>
      <c r="O14" s="19">
        <v>2.94929</v>
      </c>
      <c r="P14" s="16" t="s">
        <v>19</v>
      </c>
      <c r="Q14" s="16" t="s">
        <v>19</v>
      </c>
      <c r="R14" s="20">
        <v>14.913790000000001</v>
      </c>
    </row>
    <row r="15" spans="1:18" ht="12" customHeight="1" x14ac:dyDescent="0.2">
      <c r="A15" s="12" t="s">
        <v>28</v>
      </c>
      <c r="B15" s="13" t="s">
        <v>29</v>
      </c>
      <c r="C15" s="14" t="s">
        <v>30</v>
      </c>
      <c r="D15" s="15" t="s">
        <v>19</v>
      </c>
      <c r="E15" s="16" t="s">
        <v>19</v>
      </c>
      <c r="F15" s="16" t="s">
        <v>19</v>
      </c>
      <c r="G15" s="16" t="s">
        <v>19</v>
      </c>
      <c r="H15" s="17" t="s">
        <v>19</v>
      </c>
      <c r="I15" s="15" t="s">
        <v>19</v>
      </c>
      <c r="J15" s="16" t="s">
        <v>19</v>
      </c>
      <c r="K15" s="16" t="s">
        <v>19</v>
      </c>
      <c r="L15" s="16" t="s">
        <v>19</v>
      </c>
      <c r="M15" s="17" t="s">
        <v>19</v>
      </c>
      <c r="N15" s="16" t="s">
        <v>19</v>
      </c>
      <c r="O15" s="16" t="s">
        <v>19</v>
      </c>
      <c r="P15" s="16" t="s">
        <v>19</v>
      </c>
      <c r="Q15" s="16" t="s">
        <v>19</v>
      </c>
      <c r="R15" s="17" t="s">
        <v>19</v>
      </c>
    </row>
    <row r="16" spans="1:18" ht="24.95" customHeight="1" x14ac:dyDescent="0.2">
      <c r="A16" s="12" t="s">
        <v>31</v>
      </c>
      <c r="B16" s="13" t="s">
        <v>32</v>
      </c>
      <c r="C16" s="14" t="s">
        <v>33</v>
      </c>
      <c r="D16" s="18">
        <v>72.000029999999995</v>
      </c>
      <c r="E16" s="19">
        <v>32.398499999999999</v>
      </c>
      <c r="F16" s="19">
        <v>394.82628</v>
      </c>
      <c r="G16" s="16" t="s">
        <v>19</v>
      </c>
      <c r="H16" s="20">
        <v>499.22480999999999</v>
      </c>
      <c r="I16" s="18">
        <v>12.84675</v>
      </c>
      <c r="J16" s="19">
        <v>4.5659099999999997</v>
      </c>
      <c r="K16" s="19">
        <v>89.125559999999993</v>
      </c>
      <c r="L16" s="16" t="s">
        <v>19</v>
      </c>
      <c r="M16" s="20">
        <v>106.53822</v>
      </c>
      <c r="N16" s="19">
        <v>85.173950000000005</v>
      </c>
      <c r="O16" s="19">
        <v>30.271979999999999</v>
      </c>
      <c r="P16" s="19">
        <v>395.71749</v>
      </c>
      <c r="Q16" s="16" t="s">
        <v>19</v>
      </c>
      <c r="R16" s="20">
        <v>511.16341999999997</v>
      </c>
    </row>
    <row r="17" spans="1:18" ht="12" customHeight="1" x14ac:dyDescent="0.2">
      <c r="A17" s="65"/>
      <c r="B17" s="65"/>
      <c r="C17" s="14" t="s">
        <v>34</v>
      </c>
      <c r="D17" s="18">
        <v>87.176580000000001</v>
      </c>
      <c r="E17" s="19">
        <v>36.24362</v>
      </c>
      <c r="F17" s="19">
        <v>394.82628</v>
      </c>
      <c r="G17" s="16" t="s">
        <v>19</v>
      </c>
      <c r="H17" s="20">
        <v>518.24648000000002</v>
      </c>
      <c r="I17" s="18">
        <v>14.651350000000001</v>
      </c>
      <c r="J17" s="19">
        <v>5.0107499999999998</v>
      </c>
      <c r="K17" s="19">
        <v>89.125559999999993</v>
      </c>
      <c r="L17" s="16" t="s">
        <v>19</v>
      </c>
      <c r="M17" s="20">
        <v>108.78766</v>
      </c>
      <c r="N17" s="19">
        <v>97.138450000000006</v>
      </c>
      <c r="O17" s="19">
        <v>33.221269999999997</v>
      </c>
      <c r="P17" s="19">
        <v>395.71749</v>
      </c>
      <c r="Q17" s="16" t="s">
        <v>19</v>
      </c>
      <c r="R17" s="20">
        <v>526.07721000000004</v>
      </c>
    </row>
    <row r="18" spans="1:18" ht="12" customHeight="1" x14ac:dyDescent="0.2">
      <c r="A18" s="65"/>
      <c r="B18" s="65"/>
      <c r="C18" s="14" t="s">
        <v>35</v>
      </c>
      <c r="D18" s="18">
        <v>87.176580000000001</v>
      </c>
      <c r="E18" s="19">
        <v>36.24362</v>
      </c>
      <c r="F18" s="19">
        <v>394.82628</v>
      </c>
      <c r="G18" s="16" t="s">
        <v>19</v>
      </c>
      <c r="H18" s="20">
        <v>518.24648000000002</v>
      </c>
      <c r="I18" s="18">
        <v>14.651350000000001</v>
      </c>
      <c r="J18" s="19">
        <v>5.0107499999999998</v>
      </c>
      <c r="K18" s="19">
        <v>89.125559999999993</v>
      </c>
      <c r="L18" s="16" t="s">
        <v>19</v>
      </c>
      <c r="M18" s="20">
        <v>108.78766</v>
      </c>
      <c r="N18" s="19">
        <v>97.138450000000006</v>
      </c>
      <c r="O18" s="19">
        <v>33.221269999999997</v>
      </c>
      <c r="P18" s="19">
        <v>395.71749</v>
      </c>
      <c r="Q18" s="16" t="s">
        <v>19</v>
      </c>
      <c r="R18" s="20">
        <v>526.07721000000004</v>
      </c>
    </row>
    <row r="19" spans="1:18" ht="12" customHeight="1" x14ac:dyDescent="0.2">
      <c r="A19" s="64" t="s">
        <v>36</v>
      </c>
      <c r="B19" s="64"/>
      <c r="C19" s="64"/>
      <c r="D19" s="8"/>
      <c r="E19" s="9"/>
      <c r="F19" s="9"/>
      <c r="G19" s="9"/>
      <c r="H19" s="10"/>
      <c r="I19" s="8"/>
      <c r="J19" s="9"/>
      <c r="K19" s="9"/>
      <c r="L19" s="9"/>
      <c r="M19" s="10"/>
      <c r="N19" s="11"/>
      <c r="O19" s="9"/>
      <c r="P19" s="9"/>
      <c r="Q19" s="9"/>
      <c r="R19" s="10"/>
    </row>
    <row r="20" spans="1:18" ht="36.950000000000003" customHeight="1" x14ac:dyDescent="0.2">
      <c r="A20" s="12" t="s">
        <v>37</v>
      </c>
      <c r="B20" s="13" t="s">
        <v>38</v>
      </c>
      <c r="C20" s="14" t="s">
        <v>39</v>
      </c>
      <c r="D20" s="18">
        <v>2.1794099999999998</v>
      </c>
      <c r="E20" s="19">
        <v>0.90608999999999995</v>
      </c>
      <c r="F20" s="16" t="s">
        <v>19</v>
      </c>
      <c r="G20" s="16" t="s">
        <v>19</v>
      </c>
      <c r="H20" s="20">
        <v>3.0855100000000002</v>
      </c>
      <c r="I20" s="18">
        <v>0.36627999999999999</v>
      </c>
      <c r="J20" s="19">
        <v>0.12526999999999999</v>
      </c>
      <c r="K20" s="16" t="s">
        <v>19</v>
      </c>
      <c r="L20" s="16" t="s">
        <v>19</v>
      </c>
      <c r="M20" s="20">
        <v>0.49154999999999999</v>
      </c>
      <c r="N20" s="19">
        <v>2.4284599999999998</v>
      </c>
      <c r="O20" s="19">
        <v>0.83052999999999999</v>
      </c>
      <c r="P20" s="16" t="s">
        <v>19</v>
      </c>
      <c r="Q20" s="16" t="s">
        <v>19</v>
      </c>
      <c r="R20" s="20">
        <v>3.2589899999999998</v>
      </c>
    </row>
    <row r="21" spans="1:18" ht="12" customHeight="1" x14ac:dyDescent="0.2">
      <c r="A21" s="65"/>
      <c r="B21" s="65"/>
      <c r="C21" s="14" t="s">
        <v>40</v>
      </c>
      <c r="D21" s="18">
        <v>2.1794099999999998</v>
      </c>
      <c r="E21" s="19">
        <v>0.90608999999999995</v>
      </c>
      <c r="F21" s="16" t="s">
        <v>19</v>
      </c>
      <c r="G21" s="16" t="s">
        <v>19</v>
      </c>
      <c r="H21" s="20">
        <v>3.0855100000000002</v>
      </c>
      <c r="I21" s="18">
        <v>0.36627999999999999</v>
      </c>
      <c r="J21" s="19">
        <v>0.12526999999999999</v>
      </c>
      <c r="K21" s="16" t="s">
        <v>19</v>
      </c>
      <c r="L21" s="16" t="s">
        <v>19</v>
      </c>
      <c r="M21" s="20">
        <v>0.49154999999999999</v>
      </c>
      <c r="N21" s="19">
        <v>2.4284599999999998</v>
      </c>
      <c r="O21" s="19">
        <v>0.83052999999999999</v>
      </c>
      <c r="P21" s="16" t="s">
        <v>19</v>
      </c>
      <c r="Q21" s="16" t="s">
        <v>19</v>
      </c>
      <c r="R21" s="20">
        <v>3.2589899999999998</v>
      </c>
    </row>
    <row r="22" spans="1:18" ht="12" customHeight="1" x14ac:dyDescent="0.2">
      <c r="A22" s="65"/>
      <c r="B22" s="65"/>
      <c r="C22" s="14" t="s">
        <v>41</v>
      </c>
      <c r="D22" s="18">
        <v>89.355990000000006</v>
      </c>
      <c r="E22" s="19">
        <v>37.149709999999999</v>
      </c>
      <c r="F22" s="19">
        <v>394.82628</v>
      </c>
      <c r="G22" s="16" t="s">
        <v>19</v>
      </c>
      <c r="H22" s="20">
        <v>521.33199000000002</v>
      </c>
      <c r="I22" s="18">
        <v>15.01763</v>
      </c>
      <c r="J22" s="19">
        <v>5.1360200000000003</v>
      </c>
      <c r="K22" s="19">
        <v>89.125559999999993</v>
      </c>
      <c r="L22" s="16" t="s">
        <v>19</v>
      </c>
      <c r="M22" s="20">
        <v>109.27921000000001</v>
      </c>
      <c r="N22" s="19">
        <v>99.566909999999993</v>
      </c>
      <c r="O22" s="19">
        <v>34.0518</v>
      </c>
      <c r="P22" s="19">
        <v>395.71749</v>
      </c>
      <c r="Q22" s="16" t="s">
        <v>19</v>
      </c>
      <c r="R22" s="20">
        <v>529.33619999999996</v>
      </c>
    </row>
    <row r="23" spans="1:18" ht="12" customHeight="1" x14ac:dyDescent="0.2">
      <c r="A23" s="64" t="s">
        <v>42</v>
      </c>
      <c r="B23" s="64"/>
      <c r="C23" s="64"/>
      <c r="D23" s="8"/>
      <c r="E23" s="9"/>
      <c r="F23" s="9"/>
      <c r="G23" s="9"/>
      <c r="H23" s="10"/>
      <c r="I23" s="8"/>
      <c r="J23" s="9"/>
      <c r="K23" s="9"/>
      <c r="L23" s="9"/>
      <c r="M23" s="10"/>
      <c r="N23" s="11"/>
      <c r="O23" s="9"/>
      <c r="P23" s="9"/>
      <c r="Q23" s="9"/>
      <c r="R23" s="10"/>
    </row>
    <row r="24" spans="1:18" ht="24.95" customHeight="1" x14ac:dyDescent="0.2">
      <c r="A24" s="12" t="s">
        <v>43</v>
      </c>
      <c r="B24" s="13" t="s">
        <v>44</v>
      </c>
      <c r="C24" s="14" t="s">
        <v>45</v>
      </c>
      <c r="D24" s="18">
        <v>1.6977599999999999</v>
      </c>
      <c r="E24" s="19">
        <v>0.70584000000000002</v>
      </c>
      <c r="F24" s="16" t="s">
        <v>19</v>
      </c>
      <c r="G24" s="16" t="s">
        <v>19</v>
      </c>
      <c r="H24" s="20">
        <v>2.40361</v>
      </c>
      <c r="I24" s="18">
        <v>0.28533999999999998</v>
      </c>
      <c r="J24" s="19">
        <v>9.758E-2</v>
      </c>
      <c r="K24" s="16" t="s">
        <v>19</v>
      </c>
      <c r="L24" s="16" t="s">
        <v>19</v>
      </c>
      <c r="M24" s="20">
        <v>0.38291999999999998</v>
      </c>
      <c r="N24" s="19">
        <v>1.89177</v>
      </c>
      <c r="O24" s="19">
        <v>0.64698</v>
      </c>
      <c r="P24" s="16" t="s">
        <v>19</v>
      </c>
      <c r="Q24" s="16" t="s">
        <v>19</v>
      </c>
      <c r="R24" s="20">
        <v>2.5387499999999998</v>
      </c>
    </row>
    <row r="25" spans="1:18" ht="12" customHeight="1" x14ac:dyDescent="0.2">
      <c r="A25" s="12" t="s">
        <v>46</v>
      </c>
      <c r="B25" s="13" t="s">
        <v>47</v>
      </c>
      <c r="C25" s="14" t="s">
        <v>48</v>
      </c>
      <c r="D25" s="15" t="s">
        <v>19</v>
      </c>
      <c r="E25" s="16" t="s">
        <v>19</v>
      </c>
      <c r="F25" s="16" t="s">
        <v>19</v>
      </c>
      <c r="G25" s="16" t="s">
        <v>19</v>
      </c>
      <c r="H25" s="17" t="s">
        <v>19</v>
      </c>
      <c r="I25" s="15" t="s">
        <v>19</v>
      </c>
      <c r="J25" s="16" t="s">
        <v>19</v>
      </c>
      <c r="K25" s="16" t="s">
        <v>19</v>
      </c>
      <c r="L25" s="16" t="s">
        <v>19</v>
      </c>
      <c r="M25" s="17" t="s">
        <v>19</v>
      </c>
      <c r="N25" s="16" t="s">
        <v>19</v>
      </c>
      <c r="O25" s="16" t="s">
        <v>19</v>
      </c>
      <c r="P25" s="16" t="s">
        <v>19</v>
      </c>
      <c r="Q25" s="16" t="s">
        <v>19</v>
      </c>
      <c r="R25" s="17" t="s">
        <v>19</v>
      </c>
    </row>
    <row r="26" spans="1:18" ht="24.95" customHeight="1" x14ac:dyDescent="0.2">
      <c r="A26" s="12" t="s">
        <v>49</v>
      </c>
      <c r="B26" s="13" t="s">
        <v>50</v>
      </c>
      <c r="C26" s="14" t="s">
        <v>51</v>
      </c>
      <c r="D26" s="15" t="s">
        <v>19</v>
      </c>
      <c r="E26" s="16" t="s">
        <v>19</v>
      </c>
      <c r="F26" s="16" t="s">
        <v>19</v>
      </c>
      <c r="G26" s="19">
        <v>7.8139799999999999</v>
      </c>
      <c r="H26" s="20">
        <v>7.8139799999999999</v>
      </c>
      <c r="I26" s="15" t="s">
        <v>19</v>
      </c>
      <c r="J26" s="16" t="s">
        <v>19</v>
      </c>
      <c r="K26" s="16" t="s">
        <v>19</v>
      </c>
      <c r="L26" s="19">
        <v>0.77171999999999996</v>
      </c>
      <c r="M26" s="20">
        <v>0.77171999999999996</v>
      </c>
      <c r="N26" s="16" t="s">
        <v>19</v>
      </c>
      <c r="O26" s="16" t="s">
        <v>19</v>
      </c>
      <c r="P26" s="16" t="s">
        <v>19</v>
      </c>
      <c r="Q26" s="19">
        <v>6.9531999999999998</v>
      </c>
      <c r="R26" s="20">
        <v>6.9531999999999998</v>
      </c>
    </row>
    <row r="27" spans="1:18" ht="12" customHeight="1" x14ac:dyDescent="0.2">
      <c r="A27" s="65"/>
      <c r="B27" s="65"/>
      <c r="C27" s="14" t="s">
        <v>52</v>
      </c>
      <c r="D27" s="18">
        <v>1.6977599999999999</v>
      </c>
      <c r="E27" s="19">
        <v>0.70584000000000002</v>
      </c>
      <c r="F27" s="16" t="s">
        <v>19</v>
      </c>
      <c r="G27" s="19">
        <v>7.8139799999999999</v>
      </c>
      <c r="H27" s="20">
        <v>10.21759</v>
      </c>
      <c r="I27" s="18">
        <v>0.28533999999999998</v>
      </c>
      <c r="J27" s="19">
        <v>9.758E-2</v>
      </c>
      <c r="K27" s="16" t="s">
        <v>19</v>
      </c>
      <c r="L27" s="19">
        <v>0.77171999999999996</v>
      </c>
      <c r="M27" s="20">
        <v>1.1546400000000001</v>
      </c>
      <c r="N27" s="19">
        <v>1.89177</v>
      </c>
      <c r="O27" s="19">
        <v>0.64698</v>
      </c>
      <c r="P27" s="16" t="s">
        <v>19</v>
      </c>
      <c r="Q27" s="19">
        <v>6.9531999999999998</v>
      </c>
      <c r="R27" s="20">
        <v>9.4919499999999992</v>
      </c>
    </row>
    <row r="28" spans="1:18" ht="12" customHeight="1" x14ac:dyDescent="0.2">
      <c r="A28" s="65"/>
      <c r="B28" s="65"/>
      <c r="C28" s="14" t="s">
        <v>53</v>
      </c>
      <c r="D28" s="18">
        <v>91.053749999999994</v>
      </c>
      <c r="E28" s="19">
        <v>37.855550000000001</v>
      </c>
      <c r="F28" s="19">
        <v>394.82628</v>
      </c>
      <c r="G28" s="19">
        <v>7.8139799999999999</v>
      </c>
      <c r="H28" s="20">
        <v>531.54957999999999</v>
      </c>
      <c r="I28" s="18">
        <v>15.30297</v>
      </c>
      <c r="J28" s="19">
        <v>5.2336</v>
      </c>
      <c r="K28" s="19">
        <v>89.125559999999993</v>
      </c>
      <c r="L28" s="19">
        <v>0.77171999999999996</v>
      </c>
      <c r="M28" s="20">
        <v>110.43385000000001</v>
      </c>
      <c r="N28" s="19">
        <v>101.45868</v>
      </c>
      <c r="O28" s="19">
        <v>34.698779999999999</v>
      </c>
      <c r="P28" s="19">
        <v>395.71749</v>
      </c>
      <c r="Q28" s="19">
        <v>6.9531999999999998</v>
      </c>
      <c r="R28" s="20">
        <v>538.82815000000005</v>
      </c>
    </row>
    <row r="29" spans="1:18" ht="12" customHeight="1" x14ac:dyDescent="0.2">
      <c r="A29" s="64" t="s">
        <v>54</v>
      </c>
      <c r="B29" s="64"/>
      <c r="C29" s="64"/>
      <c r="D29" s="8"/>
      <c r="E29" s="9"/>
      <c r="F29" s="9"/>
      <c r="G29" s="9"/>
      <c r="H29" s="10"/>
      <c r="I29" s="8"/>
      <c r="J29" s="9"/>
      <c r="K29" s="9"/>
      <c r="L29" s="9"/>
      <c r="M29" s="10"/>
      <c r="N29" s="11"/>
      <c r="O29" s="9"/>
      <c r="P29" s="9"/>
      <c r="Q29" s="9"/>
      <c r="R29" s="10"/>
    </row>
    <row r="30" spans="1:18" ht="50.1" customHeight="1" x14ac:dyDescent="0.2">
      <c r="A30" s="12" t="s">
        <v>55</v>
      </c>
      <c r="B30" s="13" t="s">
        <v>56</v>
      </c>
      <c r="C30" s="14" t="s">
        <v>57</v>
      </c>
      <c r="D30" s="15" t="s">
        <v>19</v>
      </c>
      <c r="E30" s="16" t="s">
        <v>19</v>
      </c>
      <c r="F30" s="16" t="s">
        <v>19</v>
      </c>
      <c r="G30" s="19">
        <v>14.416930000000001</v>
      </c>
      <c r="H30" s="20">
        <v>14.416930000000001</v>
      </c>
      <c r="I30" s="15" t="s">
        <v>19</v>
      </c>
      <c r="J30" s="16" t="s">
        <v>19</v>
      </c>
      <c r="K30" s="16" t="s">
        <v>19</v>
      </c>
      <c r="L30" s="19">
        <v>3.0214300000000001</v>
      </c>
      <c r="M30" s="20">
        <v>3.0214300000000001</v>
      </c>
      <c r="N30" s="16" t="s">
        <v>19</v>
      </c>
      <c r="O30" s="16" t="s">
        <v>19</v>
      </c>
      <c r="P30" s="16" t="s">
        <v>19</v>
      </c>
      <c r="Q30" s="19">
        <v>14.607659999999999</v>
      </c>
      <c r="R30" s="20">
        <v>14.607659999999999</v>
      </c>
    </row>
    <row r="31" spans="1:18" ht="24.95" customHeight="1" x14ac:dyDescent="0.2">
      <c r="A31" s="12" t="s">
        <v>58</v>
      </c>
      <c r="B31" s="13" t="s">
        <v>59</v>
      </c>
      <c r="C31" s="14" t="s">
        <v>60</v>
      </c>
      <c r="D31" s="15" t="s">
        <v>19</v>
      </c>
      <c r="E31" s="16" t="s">
        <v>19</v>
      </c>
      <c r="F31" s="16" t="s">
        <v>19</v>
      </c>
      <c r="G31" s="19">
        <v>11.37514</v>
      </c>
      <c r="H31" s="20">
        <v>11.37514</v>
      </c>
      <c r="I31" s="15" t="s">
        <v>19</v>
      </c>
      <c r="J31" s="16" t="s">
        <v>19</v>
      </c>
      <c r="K31" s="16" t="s">
        <v>19</v>
      </c>
      <c r="L31" s="19">
        <v>2.3633099999999998</v>
      </c>
      <c r="M31" s="20">
        <v>2.3633099999999998</v>
      </c>
      <c r="N31" s="16" t="s">
        <v>19</v>
      </c>
      <c r="O31" s="16" t="s">
        <v>19</v>
      </c>
      <c r="P31" s="16" t="s">
        <v>19</v>
      </c>
      <c r="Q31" s="19">
        <v>11.53092</v>
      </c>
      <c r="R31" s="20">
        <v>11.53092</v>
      </c>
    </row>
    <row r="32" spans="1:18" ht="12" customHeight="1" x14ac:dyDescent="0.2">
      <c r="A32" s="65"/>
      <c r="B32" s="65"/>
      <c r="C32" s="14" t="s">
        <v>61</v>
      </c>
      <c r="D32" s="15" t="s">
        <v>19</v>
      </c>
      <c r="E32" s="16" t="s">
        <v>19</v>
      </c>
      <c r="F32" s="16" t="s">
        <v>19</v>
      </c>
      <c r="G32" s="19">
        <v>25.792069999999999</v>
      </c>
      <c r="H32" s="20">
        <v>25.792069999999999</v>
      </c>
      <c r="I32" s="15" t="s">
        <v>19</v>
      </c>
      <c r="J32" s="16" t="s">
        <v>19</v>
      </c>
      <c r="K32" s="16" t="s">
        <v>19</v>
      </c>
      <c r="L32" s="19">
        <v>5.3847399999999999</v>
      </c>
      <c r="M32" s="20">
        <v>5.3847399999999999</v>
      </c>
      <c r="N32" s="16" t="s">
        <v>19</v>
      </c>
      <c r="O32" s="16" t="s">
        <v>19</v>
      </c>
      <c r="P32" s="16" t="s">
        <v>19</v>
      </c>
      <c r="Q32" s="19">
        <v>26.138580000000001</v>
      </c>
      <c r="R32" s="20">
        <v>26.138580000000001</v>
      </c>
    </row>
    <row r="33" spans="1:18" ht="12" customHeight="1" x14ac:dyDescent="0.2">
      <c r="A33" s="65"/>
      <c r="B33" s="65"/>
      <c r="C33" s="14" t="s">
        <v>62</v>
      </c>
      <c r="D33" s="18">
        <v>91.053749999999994</v>
      </c>
      <c r="E33" s="19">
        <v>37.855550000000001</v>
      </c>
      <c r="F33" s="19">
        <v>394.82628</v>
      </c>
      <c r="G33" s="19">
        <v>33.606050000000003</v>
      </c>
      <c r="H33" s="20">
        <v>557.34164999999996</v>
      </c>
      <c r="I33" s="18">
        <v>15.30297</v>
      </c>
      <c r="J33" s="19">
        <v>5.2336</v>
      </c>
      <c r="K33" s="19">
        <v>89.125559999999993</v>
      </c>
      <c r="L33" s="19">
        <v>6.15646</v>
      </c>
      <c r="M33" s="20">
        <v>115.81859</v>
      </c>
      <c r="N33" s="19">
        <v>101.45868</v>
      </c>
      <c r="O33" s="19">
        <v>34.698779999999999</v>
      </c>
      <c r="P33" s="19">
        <v>395.71749</v>
      </c>
      <c r="Q33" s="19">
        <v>33.09178</v>
      </c>
      <c r="R33" s="20">
        <v>564.96672999999998</v>
      </c>
    </row>
    <row r="34" spans="1:18" ht="12" customHeight="1" x14ac:dyDescent="0.2">
      <c r="A34" s="64" t="s">
        <v>63</v>
      </c>
      <c r="B34" s="64"/>
      <c r="C34" s="64"/>
      <c r="D34" s="8"/>
      <c r="E34" s="9"/>
      <c r="F34" s="9"/>
      <c r="G34" s="9"/>
      <c r="H34" s="10"/>
      <c r="I34" s="8"/>
      <c r="J34" s="9"/>
      <c r="K34" s="9"/>
      <c r="L34" s="9"/>
      <c r="M34" s="10"/>
      <c r="N34" s="11"/>
      <c r="O34" s="9"/>
      <c r="P34" s="9"/>
      <c r="Q34" s="9"/>
      <c r="R34" s="10"/>
    </row>
    <row r="35" spans="1:18" ht="12" customHeight="1" x14ac:dyDescent="0.2">
      <c r="A35" s="12" t="s">
        <v>64</v>
      </c>
      <c r="B35" s="13" t="s">
        <v>65</v>
      </c>
      <c r="C35" s="14" t="s">
        <v>66</v>
      </c>
      <c r="D35" s="15" t="s">
        <v>19</v>
      </c>
      <c r="E35" s="16" t="s">
        <v>19</v>
      </c>
      <c r="F35" s="16" t="s">
        <v>19</v>
      </c>
      <c r="G35" s="19">
        <v>18.716100000000001</v>
      </c>
      <c r="H35" s="20">
        <v>18.716100000000001</v>
      </c>
      <c r="I35" s="15" t="s">
        <v>19</v>
      </c>
      <c r="J35" s="16" t="s">
        <v>19</v>
      </c>
      <c r="K35" s="16" t="s">
        <v>19</v>
      </c>
      <c r="L35" s="19">
        <v>4.8869999999999996</v>
      </c>
      <c r="M35" s="20">
        <v>4.8869999999999996</v>
      </c>
      <c r="N35" s="16" t="s">
        <v>19</v>
      </c>
      <c r="O35" s="16" t="s">
        <v>19</v>
      </c>
      <c r="P35" s="16" t="s">
        <v>19</v>
      </c>
      <c r="Q35" s="19">
        <v>18.716100000000001</v>
      </c>
      <c r="R35" s="20">
        <v>18.716100000000001</v>
      </c>
    </row>
    <row r="36" spans="1:18" ht="12" customHeight="1" x14ac:dyDescent="0.2">
      <c r="A36" s="65"/>
      <c r="B36" s="65"/>
      <c r="C36" s="14" t="s">
        <v>67</v>
      </c>
      <c r="D36" s="15" t="s">
        <v>19</v>
      </c>
      <c r="E36" s="16" t="s">
        <v>19</v>
      </c>
      <c r="F36" s="16" t="s">
        <v>19</v>
      </c>
      <c r="G36" s="19">
        <v>18.716100000000001</v>
      </c>
      <c r="H36" s="20">
        <v>18.716100000000001</v>
      </c>
      <c r="I36" s="15" t="s">
        <v>19</v>
      </c>
      <c r="J36" s="16" t="s">
        <v>19</v>
      </c>
      <c r="K36" s="16" t="s">
        <v>19</v>
      </c>
      <c r="L36" s="19">
        <v>4.8869999999999996</v>
      </c>
      <c r="M36" s="20">
        <v>4.8869999999999996</v>
      </c>
      <c r="N36" s="16" t="s">
        <v>19</v>
      </c>
      <c r="O36" s="16" t="s">
        <v>19</v>
      </c>
      <c r="P36" s="16" t="s">
        <v>19</v>
      </c>
      <c r="Q36" s="19">
        <v>18.716100000000001</v>
      </c>
      <c r="R36" s="20">
        <v>18.716100000000001</v>
      </c>
    </row>
    <row r="37" spans="1:18" ht="12" customHeight="1" x14ac:dyDescent="0.2">
      <c r="A37" s="65"/>
      <c r="B37" s="65"/>
      <c r="C37" s="14" t="s">
        <v>68</v>
      </c>
      <c r="D37" s="18">
        <v>91.053749999999994</v>
      </c>
      <c r="E37" s="19">
        <v>37.855550000000001</v>
      </c>
      <c r="F37" s="19">
        <v>394.82628</v>
      </c>
      <c r="G37" s="19">
        <v>52.322150000000001</v>
      </c>
      <c r="H37" s="20">
        <v>576.05775000000006</v>
      </c>
      <c r="I37" s="18">
        <v>15.30297</v>
      </c>
      <c r="J37" s="19">
        <v>5.2336</v>
      </c>
      <c r="K37" s="19">
        <v>89.125559999999993</v>
      </c>
      <c r="L37" s="19">
        <v>11.04346</v>
      </c>
      <c r="M37" s="20">
        <v>120.70559</v>
      </c>
      <c r="N37" s="19">
        <v>101.45868</v>
      </c>
      <c r="O37" s="19">
        <v>34.698779999999999</v>
      </c>
      <c r="P37" s="19">
        <v>395.71749</v>
      </c>
      <c r="Q37" s="19">
        <v>51.807879999999997</v>
      </c>
      <c r="R37" s="20">
        <v>583.68282999999997</v>
      </c>
    </row>
    <row r="38" spans="1:18" ht="12" customHeight="1" x14ac:dyDescent="0.2">
      <c r="A38" s="64" t="s">
        <v>69</v>
      </c>
      <c r="B38" s="64"/>
      <c r="C38" s="64"/>
      <c r="D38" s="8"/>
      <c r="E38" s="9"/>
      <c r="F38" s="9"/>
      <c r="G38" s="9"/>
      <c r="H38" s="10"/>
      <c r="I38" s="8"/>
      <c r="J38" s="9"/>
      <c r="K38" s="9"/>
      <c r="L38" s="9"/>
      <c r="M38" s="10"/>
      <c r="N38" s="11"/>
      <c r="O38" s="9"/>
      <c r="P38" s="9"/>
      <c r="Q38" s="9"/>
      <c r="R38" s="10"/>
    </row>
    <row r="39" spans="1:18" ht="12" customHeight="1" x14ac:dyDescent="0.2">
      <c r="A39" s="12" t="s">
        <v>70</v>
      </c>
      <c r="B39" s="13" t="s">
        <v>71</v>
      </c>
      <c r="C39" s="14" t="s">
        <v>72</v>
      </c>
      <c r="D39" s="18">
        <v>2.7316099999999999</v>
      </c>
      <c r="E39" s="19">
        <v>1.13567</v>
      </c>
      <c r="F39" s="19">
        <v>11.84479</v>
      </c>
      <c r="G39" s="19">
        <v>1.5696300000000001</v>
      </c>
      <c r="H39" s="20">
        <v>17.281700000000001</v>
      </c>
      <c r="I39" s="18">
        <v>0.45909</v>
      </c>
      <c r="J39" s="19">
        <v>0.15701000000000001</v>
      </c>
      <c r="K39" s="19">
        <v>2.6737700000000002</v>
      </c>
      <c r="L39" s="19">
        <v>0.33127000000000001</v>
      </c>
      <c r="M39" s="20">
        <v>3.62114</v>
      </c>
      <c r="N39" s="19">
        <v>3.0437599999999998</v>
      </c>
      <c r="O39" s="19">
        <v>1.0409600000000001</v>
      </c>
      <c r="P39" s="19">
        <v>11.87152</v>
      </c>
      <c r="Q39" s="19">
        <v>1.5542400000000001</v>
      </c>
      <c r="R39" s="20">
        <v>17.510480000000001</v>
      </c>
    </row>
    <row r="40" spans="1:18" ht="12" customHeight="1" x14ac:dyDescent="0.2">
      <c r="A40" s="65"/>
      <c r="B40" s="65"/>
      <c r="C40" s="14" t="s">
        <v>73</v>
      </c>
      <c r="D40" s="18">
        <v>2.7316099999999999</v>
      </c>
      <c r="E40" s="19">
        <v>1.13567</v>
      </c>
      <c r="F40" s="19">
        <v>11.84479</v>
      </c>
      <c r="G40" s="19">
        <v>1.5696300000000001</v>
      </c>
      <c r="H40" s="20">
        <v>17.281700000000001</v>
      </c>
      <c r="I40" s="18">
        <v>0.45909</v>
      </c>
      <c r="J40" s="19">
        <v>0.15701000000000001</v>
      </c>
      <c r="K40" s="19">
        <v>2.6737700000000002</v>
      </c>
      <c r="L40" s="19">
        <v>0.33127000000000001</v>
      </c>
      <c r="M40" s="20">
        <v>3.62114</v>
      </c>
      <c r="N40" s="19">
        <v>3.0437599999999998</v>
      </c>
      <c r="O40" s="19">
        <v>1.0409600000000001</v>
      </c>
      <c r="P40" s="19">
        <v>11.87152</v>
      </c>
      <c r="Q40" s="19">
        <v>1.5542400000000001</v>
      </c>
      <c r="R40" s="20">
        <v>17.510480000000001</v>
      </c>
    </row>
    <row r="41" spans="1:18" ht="12" customHeight="1" x14ac:dyDescent="0.2">
      <c r="A41" s="65"/>
      <c r="B41" s="65"/>
      <c r="C41" s="14" t="s">
        <v>74</v>
      </c>
      <c r="D41" s="18">
        <v>93.785359999999997</v>
      </c>
      <c r="E41" s="19">
        <v>38.991219999999998</v>
      </c>
      <c r="F41" s="19">
        <v>406.67106999999999</v>
      </c>
      <c r="G41" s="19">
        <v>53.891779999999997</v>
      </c>
      <c r="H41" s="20">
        <v>593.33945000000006</v>
      </c>
      <c r="I41" s="18">
        <v>15.76206</v>
      </c>
      <c r="J41" s="19">
        <v>5.3906099999999997</v>
      </c>
      <c r="K41" s="19">
        <v>91.799329999999998</v>
      </c>
      <c r="L41" s="19">
        <v>11.37473</v>
      </c>
      <c r="M41" s="20">
        <v>124.32673</v>
      </c>
      <c r="N41" s="19">
        <v>104.50244000000001</v>
      </c>
      <c r="O41" s="19">
        <v>35.739739999999998</v>
      </c>
      <c r="P41" s="19">
        <v>407.58900999999997</v>
      </c>
      <c r="Q41" s="19">
        <v>53.362119999999997</v>
      </c>
      <c r="R41" s="20">
        <v>601.19331</v>
      </c>
    </row>
    <row r="42" spans="1:18" ht="24.95" customHeight="1" x14ac:dyDescent="0.2">
      <c r="A42" s="65"/>
      <c r="B42" s="65"/>
      <c r="C42" s="14" t="s">
        <v>75</v>
      </c>
      <c r="D42" s="15"/>
      <c r="E42" s="16"/>
      <c r="F42" s="16"/>
      <c r="G42" s="16"/>
      <c r="H42" s="17"/>
      <c r="I42" s="15"/>
      <c r="J42" s="16"/>
      <c r="K42" s="16"/>
      <c r="L42" s="16"/>
      <c r="M42" s="17"/>
      <c r="N42" s="19">
        <v>125.21589</v>
      </c>
      <c r="O42" s="19">
        <v>42.823720000000002</v>
      </c>
      <c r="P42" s="19">
        <v>488.37729999999999</v>
      </c>
      <c r="Q42" s="19">
        <v>60.118020000000001</v>
      </c>
      <c r="R42" s="20">
        <v>716.53493000000003</v>
      </c>
    </row>
    <row r="43" spans="1:18" ht="12" customHeight="1" x14ac:dyDescent="0.2">
      <c r="A43" s="65"/>
      <c r="B43" s="65"/>
      <c r="C43" s="14" t="s">
        <v>76</v>
      </c>
      <c r="D43" s="18">
        <v>16.881360000000001</v>
      </c>
      <c r="E43" s="19">
        <v>7.0184199999999999</v>
      </c>
      <c r="F43" s="19">
        <v>73.200789999999998</v>
      </c>
      <c r="G43" s="19">
        <v>9.7005199999999991</v>
      </c>
      <c r="H43" s="20">
        <v>106.80109</v>
      </c>
      <c r="I43" s="18">
        <v>2.83717</v>
      </c>
      <c r="J43" s="19">
        <v>0.97031000000000001</v>
      </c>
      <c r="K43" s="19">
        <v>16.523879999999998</v>
      </c>
      <c r="L43" s="19">
        <v>2.04745</v>
      </c>
      <c r="M43" s="20">
        <v>22.378810000000001</v>
      </c>
      <c r="N43" s="16" t="s">
        <v>19</v>
      </c>
      <c r="O43" s="16" t="s">
        <v>19</v>
      </c>
      <c r="P43" s="16" t="s">
        <v>19</v>
      </c>
      <c r="Q43" s="16" t="s">
        <v>19</v>
      </c>
      <c r="R43" s="17" t="s">
        <v>19</v>
      </c>
    </row>
    <row r="44" spans="1:18" ht="12" customHeight="1" x14ac:dyDescent="0.2">
      <c r="A44" s="65"/>
      <c r="B44" s="65"/>
      <c r="C44" s="14" t="s">
        <v>77</v>
      </c>
      <c r="D44" s="15" t="s">
        <v>19</v>
      </c>
      <c r="E44" s="16" t="s">
        <v>19</v>
      </c>
      <c r="F44" s="16" t="s">
        <v>19</v>
      </c>
      <c r="G44" s="16" t="s">
        <v>19</v>
      </c>
      <c r="H44" s="17" t="s">
        <v>19</v>
      </c>
      <c r="I44" s="15" t="s">
        <v>19</v>
      </c>
      <c r="J44" s="16" t="s">
        <v>19</v>
      </c>
      <c r="K44" s="16" t="s">
        <v>19</v>
      </c>
      <c r="L44" s="16" t="s">
        <v>19</v>
      </c>
      <c r="M44" s="17" t="s">
        <v>19</v>
      </c>
      <c r="N44" s="19">
        <v>25.04318</v>
      </c>
      <c r="O44" s="19">
        <v>8.5647400000000005</v>
      </c>
      <c r="P44" s="19">
        <v>97.675460000000001</v>
      </c>
      <c r="Q44" s="19">
        <v>12.0236</v>
      </c>
      <c r="R44" s="20">
        <v>143.30698000000001</v>
      </c>
    </row>
    <row r="45" spans="1:18" ht="12" customHeight="1" x14ac:dyDescent="0.2">
      <c r="A45" s="65"/>
      <c r="B45" s="65"/>
      <c r="C45" s="14" t="s">
        <v>78</v>
      </c>
      <c r="D45" s="18">
        <v>110.66672</v>
      </c>
      <c r="E45" s="19">
        <v>46.009639999999997</v>
      </c>
      <c r="F45" s="19">
        <v>479.87186000000003</v>
      </c>
      <c r="G45" s="19">
        <v>63.592300000000002</v>
      </c>
      <c r="H45" s="20">
        <v>700.14053999999999</v>
      </c>
      <c r="I45" s="18">
        <v>18.599229999999999</v>
      </c>
      <c r="J45" s="19">
        <v>6.3609200000000001</v>
      </c>
      <c r="K45" s="19">
        <v>108.32321</v>
      </c>
      <c r="L45" s="19">
        <v>13.422180000000001</v>
      </c>
      <c r="M45" s="20">
        <v>146.70554000000001</v>
      </c>
      <c r="N45" s="19">
        <v>150.25907000000001</v>
      </c>
      <c r="O45" s="19">
        <v>51.388460000000002</v>
      </c>
      <c r="P45" s="19">
        <v>586.05276000000003</v>
      </c>
      <c r="Q45" s="19">
        <v>72.141620000000003</v>
      </c>
      <c r="R45" s="20">
        <v>859.84190999999998</v>
      </c>
    </row>
    <row r="46" spans="1:18" ht="11.1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26.1" customHeight="1" x14ac:dyDescent="0.2">
      <c r="N47" s="22" t="s">
        <v>73</v>
      </c>
      <c r="O47" s="22" t="s">
        <v>79</v>
      </c>
      <c r="P47" s="22" t="s">
        <v>80</v>
      </c>
      <c r="Q47" s="22" t="s">
        <v>81</v>
      </c>
      <c r="R47" s="22" t="s">
        <v>82</v>
      </c>
    </row>
    <row r="48" spans="1:18" ht="38.1" customHeight="1" x14ac:dyDescent="0.2">
      <c r="A48" s="23" t="s">
        <v>83</v>
      </c>
      <c r="L48" s="66" t="s">
        <v>84</v>
      </c>
      <c r="M48" s="66"/>
      <c r="N48" s="24">
        <v>593.33942999999999</v>
      </c>
      <c r="O48" s="24">
        <v>18.716100000000001</v>
      </c>
      <c r="P48" s="24">
        <v>406.67106999999999</v>
      </c>
      <c r="Q48" s="24">
        <v>132.77658</v>
      </c>
      <c r="R48" s="24">
        <v>35.17568</v>
      </c>
    </row>
    <row r="49" spans="1:18" ht="38.1" customHeight="1" x14ac:dyDescent="0.2">
      <c r="L49" s="66" t="s">
        <v>85</v>
      </c>
      <c r="M49" s="66"/>
      <c r="N49" s="24">
        <v>124.32673</v>
      </c>
      <c r="O49" s="24">
        <v>4.8869999999999996</v>
      </c>
      <c r="P49" s="24">
        <v>91.799329999999998</v>
      </c>
      <c r="Q49" s="24">
        <v>21.152670000000001</v>
      </c>
      <c r="R49" s="24">
        <v>6.48773</v>
      </c>
    </row>
    <row r="50" spans="1:18" ht="51" customHeight="1" x14ac:dyDescent="0.2">
      <c r="A50" s="23" t="s">
        <v>86</v>
      </c>
      <c r="L50" s="66" t="s">
        <v>87</v>
      </c>
      <c r="M50" s="66"/>
      <c r="N50" s="24">
        <v>716.53493000000003</v>
      </c>
      <c r="O50" s="24">
        <v>18.716100000000001</v>
      </c>
      <c r="P50" s="24">
        <v>488.37729999999999</v>
      </c>
      <c r="Q50" s="24">
        <v>168.03961000000001</v>
      </c>
      <c r="R50" s="24">
        <v>41.401919999999997</v>
      </c>
    </row>
  </sheetData>
  <mergeCells count="37">
    <mergeCell ref="L49:M49"/>
    <mergeCell ref="L50:M50"/>
    <mergeCell ref="A42:B42"/>
    <mergeCell ref="A43:B43"/>
    <mergeCell ref="A44:B44"/>
    <mergeCell ref="A45:B45"/>
    <mergeCell ref="L48:M48"/>
    <mergeCell ref="A36:B36"/>
    <mergeCell ref="A37:B37"/>
    <mergeCell ref="A38:C38"/>
    <mergeCell ref="A40:B40"/>
    <mergeCell ref="A41:B41"/>
    <mergeCell ref="A28:B28"/>
    <mergeCell ref="A29:C29"/>
    <mergeCell ref="A32:B32"/>
    <mergeCell ref="A33:B33"/>
    <mergeCell ref="A34:C34"/>
    <mergeCell ref="A19:C19"/>
    <mergeCell ref="A21:B21"/>
    <mergeCell ref="A22:B22"/>
    <mergeCell ref="A23:C23"/>
    <mergeCell ref="A27:B27"/>
    <mergeCell ref="A9:C9"/>
    <mergeCell ref="A11:B11"/>
    <mergeCell ref="A12:C12"/>
    <mergeCell ref="A17:B17"/>
    <mergeCell ref="A18:B18"/>
    <mergeCell ref="O1:R1"/>
    <mergeCell ref="D3:M3"/>
    <mergeCell ref="O3:R3"/>
    <mergeCell ref="O4:R4"/>
    <mergeCell ref="A6:A7"/>
    <mergeCell ref="B6:B7"/>
    <mergeCell ref="C6:C7"/>
    <mergeCell ref="D6:H6"/>
    <mergeCell ref="I6:M6"/>
    <mergeCell ref="N6:R6"/>
  </mergeCells>
  <pageMargins left="0.75" right="1" top="0.75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"/>
  <sheetViews>
    <sheetView tabSelected="1" workbookViewId="0">
      <selection activeCell="D10" sqref="D10"/>
    </sheetView>
  </sheetViews>
  <sheetFormatPr defaultRowHeight="12.75" x14ac:dyDescent="0.2"/>
  <cols>
    <col min="1" max="1" width="27.83203125" style="50" customWidth="1"/>
    <col min="2" max="2" width="21.1640625" style="50" customWidth="1"/>
    <col min="3" max="3" width="35.33203125" style="50" customWidth="1"/>
    <col min="4" max="4" width="30.33203125" style="50" customWidth="1"/>
    <col min="5" max="9" width="15.5" style="50" customWidth="1"/>
    <col min="10" max="10" width="16.5" style="50" customWidth="1"/>
    <col min="11" max="11" width="18.5" style="50" customWidth="1"/>
    <col min="12" max="12" width="11.6640625" style="50" bestFit="1" customWidth="1"/>
    <col min="13" max="13" width="16.83203125" style="50" customWidth="1"/>
    <col min="14" max="16384" width="9.33203125" style="50"/>
  </cols>
  <sheetData>
    <row r="2" spans="1:13" s="26" customFormat="1" ht="14.25" x14ac:dyDescent="0.2">
      <c r="A2" s="68" t="s">
        <v>88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s="26" customFormat="1" ht="14.25" x14ac:dyDescent="0.2">
      <c r="A3" s="25"/>
      <c r="B3" s="25"/>
      <c r="C3" s="25" t="s">
        <v>89</v>
      </c>
      <c r="D3" s="25" t="str">
        <f>B8</f>
        <v>I_000-63-1-03.31-4365</v>
      </c>
      <c r="E3" s="25"/>
      <c r="F3" s="25"/>
      <c r="G3" s="25"/>
      <c r="H3" s="25"/>
      <c r="I3" s="25"/>
      <c r="J3" s="25"/>
      <c r="K3" s="25"/>
    </row>
    <row r="4" spans="1:13" s="27" customFormat="1" ht="15" x14ac:dyDescent="0.25">
      <c r="E4" s="28"/>
      <c r="F4" s="28"/>
      <c r="G4" s="28"/>
      <c r="H4" s="28"/>
      <c r="I4" s="28" t="s">
        <v>90</v>
      </c>
      <c r="J4" s="29">
        <v>2019</v>
      </c>
      <c r="K4" s="27" t="s">
        <v>91</v>
      </c>
    </row>
    <row r="5" spans="1:13" s="27" customFormat="1" ht="15" x14ac:dyDescent="0.25">
      <c r="A5" s="69" t="s">
        <v>92</v>
      </c>
      <c r="B5" s="69" t="s">
        <v>93</v>
      </c>
      <c r="C5" s="69" t="s">
        <v>94</v>
      </c>
      <c r="D5" s="69" t="s">
        <v>95</v>
      </c>
      <c r="E5" s="69" t="s">
        <v>96</v>
      </c>
      <c r="F5" s="71" t="s">
        <v>97</v>
      </c>
      <c r="G5" s="72"/>
      <c r="H5" s="72"/>
      <c r="I5" s="73"/>
      <c r="J5" s="69" t="s">
        <v>98</v>
      </c>
      <c r="K5" s="74" t="s">
        <v>99</v>
      </c>
    </row>
    <row r="6" spans="1:13" s="27" customFormat="1" ht="85.5" x14ac:dyDescent="0.25">
      <c r="A6" s="70"/>
      <c r="B6" s="70"/>
      <c r="C6" s="70"/>
      <c r="D6" s="70"/>
      <c r="E6" s="70"/>
      <c r="F6" s="30" t="s">
        <v>100</v>
      </c>
      <c r="G6" s="30" t="s">
        <v>101</v>
      </c>
      <c r="H6" s="30" t="s">
        <v>102</v>
      </c>
      <c r="I6" s="30" t="s">
        <v>103</v>
      </c>
      <c r="J6" s="70"/>
      <c r="K6" s="75"/>
    </row>
    <row r="7" spans="1:13" s="27" customFormat="1" ht="15" x14ac:dyDescent="0.25">
      <c r="A7" s="30">
        <v>1</v>
      </c>
      <c r="B7" s="30">
        <v>2</v>
      </c>
      <c r="C7" s="30">
        <v>3</v>
      </c>
      <c r="D7" s="30">
        <v>4</v>
      </c>
      <c r="E7" s="30"/>
      <c r="F7" s="30"/>
      <c r="G7" s="30"/>
      <c r="H7" s="30"/>
      <c r="I7" s="30"/>
      <c r="J7" s="30">
        <v>9</v>
      </c>
      <c r="K7" s="30">
        <v>10</v>
      </c>
    </row>
    <row r="8" spans="1:13" s="27" customFormat="1" ht="128.25" x14ac:dyDescent="0.25">
      <c r="A8" s="30">
        <v>2023</v>
      </c>
      <c r="B8" s="30" t="s">
        <v>110</v>
      </c>
      <c r="C8" s="31" t="s">
        <v>111</v>
      </c>
      <c r="D8" s="32">
        <f t="shared" ref="D8:J8" si="0">D10+D11</f>
        <v>716.53493000000003</v>
      </c>
      <c r="E8" s="32">
        <f t="shared" si="0"/>
        <v>32.979509999999998</v>
      </c>
      <c r="F8" s="32">
        <f t="shared" si="0"/>
        <v>32.259099999999997</v>
      </c>
      <c r="G8" s="32">
        <f t="shared" si="0"/>
        <v>0.72040999999999999</v>
      </c>
      <c r="H8" s="32">
        <f t="shared" si="0"/>
        <v>0</v>
      </c>
      <c r="I8" s="32">
        <f t="shared" si="0"/>
        <v>0</v>
      </c>
      <c r="J8" s="32">
        <f t="shared" si="0"/>
        <v>716.53493000000003</v>
      </c>
      <c r="K8" s="32">
        <f>K10+K11</f>
        <v>859.32351199999994</v>
      </c>
      <c r="L8" s="33"/>
      <c r="M8" s="34"/>
    </row>
    <row r="9" spans="1:13" s="27" customFormat="1" ht="15" x14ac:dyDescent="0.25">
      <c r="A9" s="35"/>
      <c r="B9" s="35"/>
      <c r="C9" s="36" t="s">
        <v>104</v>
      </c>
      <c r="D9" s="37"/>
      <c r="E9" s="37"/>
      <c r="F9" s="37"/>
      <c r="G9" s="37"/>
      <c r="H9" s="37"/>
      <c r="I9" s="37"/>
      <c r="J9" s="37"/>
      <c r="K9" s="37"/>
      <c r="M9" s="34"/>
    </row>
    <row r="10" spans="1:13" s="27" customFormat="1" ht="15" x14ac:dyDescent="0.25">
      <c r="A10" s="35" t="s">
        <v>112</v>
      </c>
      <c r="B10" s="35"/>
      <c r="C10" s="36" t="s">
        <v>105</v>
      </c>
      <c r="D10" s="37">
        <v>19.436510000000002</v>
      </c>
      <c r="E10" s="37">
        <f>SUM(F10:I10)</f>
        <v>0.72040999999999999</v>
      </c>
      <c r="F10" s="37">
        <v>0</v>
      </c>
      <c r="G10" s="37">
        <v>0.72040999999999999</v>
      </c>
      <c r="H10" s="37">
        <v>0</v>
      </c>
      <c r="I10" s="37"/>
      <c r="J10" s="38">
        <f>D10</f>
        <v>19.436510000000002</v>
      </c>
      <c r="K10" s="38">
        <f>(J10-E10)*1.18+E10</f>
        <v>22.805408</v>
      </c>
      <c r="M10" s="39"/>
    </row>
    <row r="11" spans="1:13" s="27" customFormat="1" ht="15" x14ac:dyDescent="0.25">
      <c r="A11" s="40" t="s">
        <v>106</v>
      </c>
      <c r="B11" s="41"/>
      <c r="C11" s="42" t="s">
        <v>81</v>
      </c>
      <c r="D11" s="43">
        <v>697.09842000000003</v>
      </c>
      <c r="E11" s="37">
        <f>SUM(F11:I11)</f>
        <v>32.259099999999997</v>
      </c>
      <c r="F11" s="37">
        <v>32.259099999999997</v>
      </c>
      <c r="G11" s="37"/>
      <c r="H11" s="37">
        <v>0</v>
      </c>
      <c r="I11" s="43"/>
      <c r="J11" s="44">
        <f>D11</f>
        <v>697.09842000000003</v>
      </c>
      <c r="K11" s="44">
        <f>J11*1.2</f>
        <v>836.51810399999999</v>
      </c>
      <c r="M11" s="45"/>
    </row>
    <row r="12" spans="1:13" s="27" customFormat="1" ht="15" x14ac:dyDescent="0.25"/>
    <row r="13" spans="1:13" s="27" customFormat="1" ht="15" x14ac:dyDescent="0.25">
      <c r="B13" s="67" t="s">
        <v>107</v>
      </c>
      <c r="C13" s="67"/>
      <c r="D13" s="46" t="s">
        <v>108</v>
      </c>
      <c r="K13" s="33"/>
    </row>
    <row r="14" spans="1:13" s="27" customFormat="1" ht="15" x14ac:dyDescent="0.25">
      <c r="B14" s="47" t="s">
        <v>109</v>
      </c>
      <c r="D14" s="48"/>
    </row>
    <row r="15" spans="1:13" s="27" customFormat="1" ht="15" x14ac:dyDescent="0.25">
      <c r="D15" s="49"/>
    </row>
    <row r="16" spans="1:13" x14ac:dyDescent="0.2">
      <c r="D16" s="51"/>
    </row>
    <row r="21" spans="3:3" x14ac:dyDescent="0.2">
      <c r="C21" s="52"/>
    </row>
  </sheetData>
  <mergeCells count="10">
    <mergeCell ref="B13:C13"/>
    <mergeCell ref="A2:K2"/>
    <mergeCell ref="A5:A6"/>
    <mergeCell ref="B5:B6"/>
    <mergeCell ref="C5:C6"/>
    <mergeCell ref="D5:D6"/>
    <mergeCell ref="E5:E6"/>
    <mergeCell ref="F5:I5"/>
    <mergeCell ref="J5:J6"/>
    <mergeCell ref="K5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TDSheet</vt:lpstr>
      <vt:lpstr>с НДС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Орчевская Ляйсэн Талгатовна</dc:creator>
  <cp:lastModifiedBy>Теплова Ирина Геннадиевна</cp:lastModifiedBy>
  <dcterms:created xsi:type="dcterms:W3CDTF">2019-01-28T08:07:08Z</dcterms:created>
  <dcterms:modified xsi:type="dcterms:W3CDTF">2019-02-19T11:21:05Z</dcterms:modified>
</cp:coreProperties>
</file>